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0" windowWidth="13680" windowHeight="11610"/>
  </bookViews>
  <sheets>
    <sheet name="Лист1" sheetId="1" r:id="rId1"/>
    <sheet name="Лист2" sheetId="2" r:id="rId2"/>
  </sheets>
  <definedNames>
    <definedName name="_xlnm.Print_Area" localSheetId="0">Лист1!$A$1:$F$34</definedName>
  </definedNames>
  <calcPr calcId="125725" refMode="R1C1"/>
</workbook>
</file>

<file path=xl/calcChain.xml><?xml version="1.0" encoding="utf-8"?>
<calcChain xmlns="http://schemas.openxmlformats.org/spreadsheetml/2006/main">
  <c r="D9" i="1"/>
  <c r="C9"/>
  <c r="E16"/>
  <c r="E31" l="1"/>
  <c r="E26"/>
  <c r="D24" l="1"/>
  <c r="C24"/>
  <c r="E23" l="1"/>
  <c r="E27"/>
  <c r="E25"/>
  <c r="E19" l="1"/>
  <c r="D17" l="1"/>
  <c r="D8" s="1"/>
  <c r="D34" l="1"/>
  <c r="E32" l="1"/>
  <c r="E33"/>
  <c r="E29"/>
  <c r="E11" l="1"/>
  <c r="E30" l="1"/>
  <c r="E20" l="1"/>
  <c r="H8"/>
  <c r="E15" l="1"/>
  <c r="E28" l="1"/>
  <c r="E22" l="1"/>
  <c r="E21"/>
  <c r="E18" l="1"/>
  <c r="C17"/>
  <c r="E12" l="1"/>
  <c r="E17"/>
  <c r="E14" l="1"/>
  <c r="E13"/>
  <c r="E10" l="1"/>
  <c r="E24"/>
  <c r="G8"/>
  <c r="I8" l="1"/>
  <c r="E9"/>
  <c r="C8"/>
  <c r="E8" s="1"/>
  <c r="C34" l="1"/>
  <c r="E34" s="1"/>
</calcChain>
</file>

<file path=xl/sharedStrings.xml><?xml version="1.0" encoding="utf-8"?>
<sst xmlns="http://schemas.openxmlformats.org/spreadsheetml/2006/main" count="60" uniqueCount="60">
  <si>
    <t>Наименование источника</t>
  </si>
  <si>
    <t>000 1 00 00000 00 0000 000</t>
  </si>
  <si>
    <t xml:space="preserve"> ДОХОДЫ </t>
  </si>
  <si>
    <t>182 1 01 00000 00 0000 000</t>
  </si>
  <si>
    <t>182 1 05 00000 00 0000 000</t>
  </si>
  <si>
    <t>Налоги на совокупный доход</t>
  </si>
  <si>
    <t>182 1 06 01000 00 0000 110</t>
  </si>
  <si>
    <t>Налог на имущество физических лиц</t>
  </si>
  <si>
    <t>182 1 06 06000 00 0000 110</t>
  </si>
  <si>
    <t>000 1 08 00000 00 0000 000</t>
  </si>
  <si>
    <t>940 1 11 00000 00 0000 000</t>
  </si>
  <si>
    <t>Доходы от использования имущества, находящегося в государственной  и муниципальной собственности</t>
  </si>
  <si>
    <t>Платежи при пользовании природными ресурсами</t>
  </si>
  <si>
    <t>940 1 14 00000 00 0000 000</t>
  </si>
  <si>
    <t>Доходы от продажи материальных и нематериальных активов</t>
  </si>
  <si>
    <t>000 1 16 00000 00 0000 000</t>
  </si>
  <si>
    <t>Штрафы, санкции, возмещение ущерба</t>
  </si>
  <si>
    <t>БЕЗВОЗМЕЗДНЫЕ ПОСТУПЛЕНИЯ</t>
  </si>
  <si>
    <t xml:space="preserve">Дотации бюджетам городских округов на выравнивание бюджетной обеспеченности </t>
  </si>
  <si>
    <t>ИТОГО ДОХОДОВ</t>
  </si>
  <si>
    <t>Код бюджетной классификации</t>
  </si>
  <si>
    <t>000 2 00 00000 00 0000 000</t>
  </si>
  <si>
    <t>048 1 12 00000 00 0000 000</t>
  </si>
  <si>
    <t>000 2 19 00000 00 0000 000</t>
  </si>
  <si>
    <t xml:space="preserve">Возврат остатков субсидий, субвенций и иных межбюджетных трансфертов, имеющих целевое назначение, прошлых лет </t>
  </si>
  <si>
    <t>000 1 17 00000 00 0000 000</t>
  </si>
  <si>
    <t>000 2 18 00000 00 0000 000</t>
  </si>
  <si>
    <t>100 1 03 00000 00 0000 000</t>
  </si>
  <si>
    <t>Налоги на товары (работы, услуги),реализуемые на территории Российской Федерации</t>
  </si>
  <si>
    <t>НАЛОГОВЫЕ ДОХОДЫ</t>
  </si>
  <si>
    <t>НЕНАЛОГОВЫЕ ДОХОДЫ</t>
  </si>
  <si>
    <t>Иные межбюджетные трансферты</t>
  </si>
  <si>
    <t>606 1 13 00000 00 0000 000</t>
  </si>
  <si>
    <t xml:space="preserve">Субвенции бюджетам бюджетной системы Российской Федерации </t>
  </si>
  <si>
    <t>Прочие дотации бюджетам городских округов (на стимулирование предоставления государственных услуг через МФЦ по принципу «одного окна»)</t>
  </si>
  <si>
    <t>стим.</t>
  </si>
  <si>
    <t>905 2 02 15001 04 0000 150</t>
  </si>
  <si>
    <t>000 2 02 20000 00 0000 150</t>
  </si>
  <si>
    <t>000 2 02 30000 00 0000 150</t>
  </si>
  <si>
    <t>000 2 02 40000 00 0000 150</t>
  </si>
  <si>
    <t>Доходы от оказания платных услуг  и компенсации затрат государства</t>
  </si>
  <si>
    <t>Государственная пошлина</t>
  </si>
  <si>
    <t>940 2 02 19999 04 0000 150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</si>
  <si>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 прошлых лет</t>
  </si>
  <si>
    <t>Приложение №1</t>
  </si>
  <si>
    <t>Доходы</t>
  </si>
  <si>
    <t>тыс. руб.</t>
  </si>
  <si>
    <t>905 2 02 15002 04 0000 150</t>
  </si>
  <si>
    <t>Дотации бюджетам городских округов на поддержку мер по обеспечению сбалансированности бюджетов</t>
  </si>
  <si>
    <t>000 2 07 00000 00 0000 000</t>
  </si>
  <si>
    <t>Прочие безвозмездные поступления</t>
  </si>
  <si>
    <t>Налоги на прибыль, доходы (налог на доходы физических лиц)</t>
  </si>
  <si>
    <t>Прочие неналоговые доходы</t>
  </si>
  <si>
    <t>Исполнение к году, %</t>
  </si>
  <si>
    <t>Отчет об исполнении бюджета городского округа Чапаевск за  I квартал 2021 года</t>
  </si>
  <si>
    <t>План на 2021 год</t>
  </si>
  <si>
    <t>Фактическое  исполнение  за   I квартал 2021 года</t>
  </si>
  <si>
    <t>Задолженность и перерасчеты по отмененным налогам, сборам и иным обязательным платежам</t>
  </si>
  <si>
    <t>Земельный налог</t>
  </si>
  <si>
    <t>Субсидии бюджетам бюджетной системы Российской Федерации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</si>
</sst>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Arial"/>
      <family val="2"/>
      <charset val="204"/>
    </font>
    <font>
      <sz val="12"/>
      <name val="TimesNewRomanPSMT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3" borderId="0" xfId="0" applyFill="1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1" fillId="0" borderId="0" xfId="0" applyFont="1" applyBorder="1" applyAlignment="1">
      <alignment horizontal="justify" vertical="top" wrapText="1"/>
    </xf>
    <xf numFmtId="164" fontId="1" fillId="0" borderId="0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5" fillId="4" borderId="1" xfId="0" applyFont="1" applyFill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5" fillId="0" borderId="4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4" fontId="9" fillId="0" borderId="0" xfId="0" applyNumberFormat="1" applyFont="1"/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view="pageBreakPreview" zoomScale="90" zoomScaleSheetLayoutView="90" workbookViewId="0">
      <selection activeCell="A5" sqref="A5:F5"/>
    </sheetView>
  </sheetViews>
  <sheetFormatPr defaultRowHeight="15"/>
  <cols>
    <col min="1" max="1" width="28.7109375" style="33" customWidth="1"/>
    <col min="2" max="2" width="87.85546875" style="33" customWidth="1"/>
    <col min="3" max="3" width="17.28515625" style="33" customWidth="1"/>
    <col min="4" max="4" width="15" style="33" customWidth="1"/>
    <col min="5" max="5" width="14.5703125" style="33" customWidth="1"/>
    <col min="6" max="6" width="0.140625" customWidth="1"/>
    <col min="7" max="7" width="14.5703125" customWidth="1"/>
    <col min="8" max="8" width="12.7109375" customWidth="1"/>
    <col min="9" max="9" width="16.7109375" customWidth="1"/>
    <col min="15" max="15" width="9.140625" customWidth="1"/>
  </cols>
  <sheetData>
    <row r="1" spans="1:9" ht="15.75">
      <c r="D1" s="40" t="s">
        <v>44</v>
      </c>
      <c r="E1" s="40"/>
      <c r="F1" s="40"/>
    </row>
    <row r="2" spans="1:9" ht="18">
      <c r="A2" s="41" t="s">
        <v>54</v>
      </c>
      <c r="B2" s="42"/>
      <c r="C2" s="42"/>
      <c r="D2" s="42"/>
      <c r="E2" s="42"/>
      <c r="F2" s="42"/>
    </row>
    <row r="3" spans="1:9" ht="12" customHeight="1">
      <c r="A3" s="34"/>
      <c r="B3" s="35"/>
      <c r="C3" s="35"/>
      <c r="D3" s="35"/>
      <c r="E3" s="35"/>
      <c r="F3" s="32"/>
    </row>
    <row r="4" spans="1:9" ht="18" customHeight="1">
      <c r="A4" s="43" t="s">
        <v>45</v>
      </c>
      <c r="B4" s="43"/>
      <c r="C4" s="43"/>
      <c r="D4" s="43"/>
      <c r="E4" s="43"/>
      <c r="F4" s="43"/>
    </row>
    <row r="5" spans="1:9" ht="12" customHeight="1">
      <c r="A5" s="44" t="s">
        <v>46</v>
      </c>
      <c r="B5" s="44"/>
      <c r="C5" s="44"/>
      <c r="D5" s="44"/>
      <c r="E5" s="44"/>
      <c r="F5" s="44"/>
    </row>
    <row r="6" spans="1:9" ht="63" customHeight="1">
      <c r="A6" s="8" t="s">
        <v>20</v>
      </c>
      <c r="B6" s="8" t="s">
        <v>0</v>
      </c>
      <c r="C6" s="8" t="s">
        <v>55</v>
      </c>
      <c r="D6" s="8" t="s">
        <v>56</v>
      </c>
      <c r="E6" s="8" t="s">
        <v>53</v>
      </c>
    </row>
    <row r="7" spans="1:9" ht="15.75">
      <c r="A7" s="36">
        <v>1</v>
      </c>
      <c r="B7" s="36">
        <v>2</v>
      </c>
      <c r="C7" s="37">
        <v>3</v>
      </c>
      <c r="D7" s="37">
        <v>4</v>
      </c>
      <c r="E7" s="37">
        <v>5</v>
      </c>
    </row>
    <row r="8" spans="1:9" ht="14.25" customHeight="1">
      <c r="A8" s="17" t="s">
        <v>1</v>
      </c>
      <c r="B8" s="7" t="s">
        <v>2</v>
      </c>
      <c r="C8" s="12">
        <f>C9+C17</f>
        <v>407378.6</v>
      </c>
      <c r="D8" s="12">
        <f>D9+D17</f>
        <v>90640.2</v>
      </c>
      <c r="E8" s="12">
        <f>IF(C8=0,0,D8*100/C8)</f>
        <v>22.249622341477927</v>
      </c>
      <c r="G8" s="15" t="e">
        <f>C10+C12+#REF!+#REF!+#REF!+#REF!+#REF!+#REF!</f>
        <v>#REF!</v>
      </c>
      <c r="H8" s="15" t="e">
        <f>D10+D12+#REF!+#REF!+#REF!+#REF!+#REF!+#REF!</f>
        <v>#REF!</v>
      </c>
      <c r="I8" s="15" t="e">
        <f>E10+E12+#REF!+#REF!+#REF!+#REF!+#REF!+#REF!</f>
        <v>#REF!</v>
      </c>
    </row>
    <row r="9" spans="1:9" ht="15.75">
      <c r="A9" s="17"/>
      <c r="B9" s="7" t="s">
        <v>29</v>
      </c>
      <c r="C9" s="12">
        <f>SUM(C10:C16)</f>
        <v>375308.5</v>
      </c>
      <c r="D9" s="12">
        <f>SUM(D10:D16)</f>
        <v>80307.199999999997</v>
      </c>
      <c r="E9" s="12">
        <f t="shared" ref="E9:E22" si="0">IF(C9=0,0,D9*100/C9)</f>
        <v>21.397650199768989</v>
      </c>
    </row>
    <row r="10" spans="1:9" ht="18.75" customHeight="1">
      <c r="A10" s="18" t="s">
        <v>3</v>
      </c>
      <c r="B10" s="10" t="s">
        <v>51</v>
      </c>
      <c r="C10" s="14">
        <v>240669.4</v>
      </c>
      <c r="D10" s="14">
        <v>49524.6</v>
      </c>
      <c r="E10" s="14">
        <f t="shared" si="0"/>
        <v>20.577854932949517</v>
      </c>
    </row>
    <row r="11" spans="1:9" ht="18" customHeight="1">
      <c r="A11" s="18" t="s">
        <v>27</v>
      </c>
      <c r="B11" s="10" t="s">
        <v>28</v>
      </c>
      <c r="C11" s="13">
        <v>11739.4</v>
      </c>
      <c r="D11" s="13">
        <v>2632.2</v>
      </c>
      <c r="E11" s="13">
        <f t="shared" si="0"/>
        <v>22.421929570506158</v>
      </c>
    </row>
    <row r="12" spans="1:9" ht="15.75">
      <c r="A12" s="18" t="s">
        <v>4</v>
      </c>
      <c r="B12" s="10" t="s">
        <v>5</v>
      </c>
      <c r="C12" s="14">
        <v>13432.7</v>
      </c>
      <c r="D12" s="14">
        <v>8153.3</v>
      </c>
      <c r="E12" s="14">
        <f t="shared" si="0"/>
        <v>60.697402607070799</v>
      </c>
    </row>
    <row r="13" spans="1:9" ht="15.75">
      <c r="A13" s="18" t="s">
        <v>6</v>
      </c>
      <c r="B13" s="10" t="s">
        <v>7</v>
      </c>
      <c r="C13" s="14">
        <v>31416</v>
      </c>
      <c r="D13" s="14">
        <v>2208.8000000000002</v>
      </c>
      <c r="E13" s="14">
        <f t="shared" si="0"/>
        <v>7.0308123249299728</v>
      </c>
    </row>
    <row r="14" spans="1:9" ht="15.75">
      <c r="A14" s="18" t="s">
        <v>8</v>
      </c>
      <c r="B14" s="10" t="s">
        <v>58</v>
      </c>
      <c r="C14" s="14">
        <v>65000</v>
      </c>
      <c r="D14" s="14">
        <v>14474.4</v>
      </c>
      <c r="E14" s="14">
        <f t="shared" si="0"/>
        <v>22.268307692307694</v>
      </c>
    </row>
    <row r="15" spans="1:9" ht="15.75">
      <c r="A15" s="18" t="s">
        <v>9</v>
      </c>
      <c r="B15" s="10" t="s">
        <v>41</v>
      </c>
      <c r="C15" s="14">
        <v>13051</v>
      </c>
      <c r="D15" s="14">
        <v>3314</v>
      </c>
      <c r="E15" s="14">
        <f t="shared" si="0"/>
        <v>25.392690215309173</v>
      </c>
    </row>
    <row r="16" spans="1:9" ht="31.5">
      <c r="A16" s="18"/>
      <c r="B16" s="10" t="s">
        <v>57</v>
      </c>
      <c r="C16" s="14">
        <v>0</v>
      </c>
      <c r="D16" s="14">
        <v>-0.1</v>
      </c>
      <c r="E16" s="14">
        <f t="shared" si="0"/>
        <v>0</v>
      </c>
    </row>
    <row r="17" spans="1:16" ht="15.75">
      <c r="A17" s="19"/>
      <c r="B17" s="7" t="s">
        <v>30</v>
      </c>
      <c r="C17" s="12">
        <f>C18+C19+C20+C21+C22+C23</f>
        <v>32070.100000000002</v>
      </c>
      <c r="D17" s="12">
        <f>D18+D19+D20+D21+D22+D23</f>
        <v>10333.000000000002</v>
      </c>
      <c r="E17" s="12">
        <f t="shared" si="0"/>
        <v>32.220042968372411</v>
      </c>
    </row>
    <row r="18" spans="1:16" ht="30" customHeight="1">
      <c r="A18" s="18" t="s">
        <v>10</v>
      </c>
      <c r="B18" s="10" t="s">
        <v>11</v>
      </c>
      <c r="C18" s="13">
        <v>20939.7</v>
      </c>
      <c r="D18" s="13">
        <v>6860.6</v>
      </c>
      <c r="E18" s="13">
        <f t="shared" si="0"/>
        <v>32.763602152848414</v>
      </c>
    </row>
    <row r="19" spans="1:16" ht="17.25" customHeight="1">
      <c r="A19" s="18" t="s">
        <v>22</v>
      </c>
      <c r="B19" s="29" t="s">
        <v>12</v>
      </c>
      <c r="C19" s="14">
        <v>1518.7</v>
      </c>
      <c r="D19" s="14">
        <v>699.5</v>
      </c>
      <c r="E19" s="14">
        <f t="shared" si="0"/>
        <v>46.059129518667277</v>
      </c>
    </row>
    <row r="20" spans="1:16" ht="19.5" customHeight="1">
      <c r="A20" s="18" t="s">
        <v>32</v>
      </c>
      <c r="B20" s="10" t="s">
        <v>40</v>
      </c>
      <c r="C20" s="14">
        <v>960</v>
      </c>
      <c r="D20" s="14">
        <v>116.8</v>
      </c>
      <c r="E20" s="14">
        <f t="shared" si="0"/>
        <v>12.166666666666666</v>
      </c>
    </row>
    <row r="21" spans="1:16" ht="15.75">
      <c r="A21" s="18" t="s">
        <v>13</v>
      </c>
      <c r="B21" s="10" t="s">
        <v>14</v>
      </c>
      <c r="C21" s="14">
        <v>6150</v>
      </c>
      <c r="D21" s="14">
        <v>2202.9</v>
      </c>
      <c r="E21" s="14">
        <f t="shared" si="0"/>
        <v>35.819512195121952</v>
      </c>
    </row>
    <row r="22" spans="1:16" ht="15.75">
      <c r="A22" s="18" t="s">
        <v>15</v>
      </c>
      <c r="B22" s="10" t="s">
        <v>16</v>
      </c>
      <c r="C22" s="13">
        <v>2500</v>
      </c>
      <c r="D22" s="13">
        <v>451.5</v>
      </c>
      <c r="E22" s="13">
        <f t="shared" si="0"/>
        <v>18.059999999999999</v>
      </c>
    </row>
    <row r="23" spans="1:16" ht="15.75">
      <c r="A23" s="30" t="s">
        <v>25</v>
      </c>
      <c r="B23" s="25" t="s">
        <v>52</v>
      </c>
      <c r="C23" s="13">
        <v>1.7</v>
      </c>
      <c r="D23" s="13">
        <v>1.7</v>
      </c>
      <c r="E23" s="13">
        <f t="shared" ref="E23:E28" si="1">IF(C23=0,0,D23*100/C23)</f>
        <v>100</v>
      </c>
    </row>
    <row r="24" spans="1:16" ht="19.5" customHeight="1">
      <c r="A24" s="17" t="s">
        <v>21</v>
      </c>
      <c r="B24" s="24" t="s">
        <v>17</v>
      </c>
      <c r="C24" s="12">
        <f>SUM(C25:C33)</f>
        <v>706873.20000000007</v>
      </c>
      <c r="D24" s="12">
        <f>SUM(D25:D33)</f>
        <v>104659.49999999999</v>
      </c>
      <c r="E24" s="12">
        <f t="shared" si="1"/>
        <v>14.805979346790906</v>
      </c>
    </row>
    <row r="25" spans="1:16" ht="18" customHeight="1">
      <c r="A25" s="20" t="s">
        <v>36</v>
      </c>
      <c r="B25" s="26" t="s">
        <v>18</v>
      </c>
      <c r="C25" s="13">
        <v>192311</v>
      </c>
      <c r="D25" s="13">
        <v>53847</v>
      </c>
      <c r="E25" s="13">
        <f t="shared" si="1"/>
        <v>27.999958400715506</v>
      </c>
    </row>
    <row r="26" spans="1:16" ht="32.450000000000003" customHeight="1">
      <c r="A26" s="18" t="s">
        <v>47</v>
      </c>
      <c r="B26" s="27" t="s">
        <v>48</v>
      </c>
      <c r="C26" s="16">
        <v>116380</v>
      </c>
      <c r="D26" s="16">
        <v>21160</v>
      </c>
      <c r="E26" s="13">
        <f t="shared" si="1"/>
        <v>18.181818181818183</v>
      </c>
    </row>
    <row r="27" spans="1:16" ht="32.25" customHeight="1">
      <c r="A27" s="23" t="s">
        <v>42</v>
      </c>
      <c r="B27" s="28" t="s">
        <v>34</v>
      </c>
      <c r="C27" s="16">
        <v>2.7</v>
      </c>
      <c r="D27" s="16">
        <v>2.7</v>
      </c>
      <c r="E27" s="13">
        <f t="shared" si="1"/>
        <v>100</v>
      </c>
    </row>
    <row r="28" spans="1:16" ht="20.45" customHeight="1">
      <c r="A28" s="18" t="s">
        <v>37</v>
      </c>
      <c r="B28" s="25" t="s">
        <v>59</v>
      </c>
      <c r="C28" s="13">
        <v>350051.4</v>
      </c>
      <c r="D28" s="13">
        <v>24693.7</v>
      </c>
      <c r="E28" s="13">
        <f t="shared" si="1"/>
        <v>7.0543068817893593</v>
      </c>
      <c r="L28" s="2"/>
      <c r="M28" s="2"/>
    </row>
    <row r="29" spans="1:16" ht="18.75" customHeight="1">
      <c r="A29" s="30" t="s">
        <v>38</v>
      </c>
      <c r="B29" s="25" t="s">
        <v>33</v>
      </c>
      <c r="C29" s="14">
        <v>45725.599999999999</v>
      </c>
      <c r="D29" s="14">
        <v>5402.2</v>
      </c>
      <c r="E29" s="14">
        <f t="shared" ref="E29:E34" si="2">IF(C29=0,0,D29*100/C29)</f>
        <v>11.814388438861382</v>
      </c>
    </row>
    <row r="30" spans="1:16" s="1" customFormat="1" ht="20.25" customHeight="1">
      <c r="A30" s="21" t="s">
        <v>39</v>
      </c>
      <c r="B30" s="11" t="s">
        <v>31</v>
      </c>
      <c r="C30" s="13">
        <v>0</v>
      </c>
      <c r="D30" s="13">
        <v>0</v>
      </c>
      <c r="E30" s="13">
        <f t="shared" si="2"/>
        <v>0</v>
      </c>
    </row>
    <row r="31" spans="1:16" s="1" customFormat="1" ht="18" customHeight="1">
      <c r="A31" s="22" t="s">
        <v>49</v>
      </c>
      <c r="B31" s="11" t="s">
        <v>50</v>
      </c>
      <c r="C31" s="13">
        <v>2402.5</v>
      </c>
      <c r="D31" s="13">
        <v>0</v>
      </c>
      <c r="E31" s="14">
        <f t="shared" si="2"/>
        <v>0</v>
      </c>
    </row>
    <row r="32" spans="1:16" s="3" customFormat="1" ht="31.5" customHeight="1">
      <c r="A32" s="22" t="s">
        <v>26</v>
      </c>
      <c r="B32" s="11" t="s">
        <v>43</v>
      </c>
      <c r="C32" s="14">
        <v>0</v>
      </c>
      <c r="D32" s="14">
        <v>0</v>
      </c>
      <c r="E32" s="14">
        <f t="shared" si="2"/>
        <v>0</v>
      </c>
      <c r="H32" s="4"/>
      <c r="I32" s="5"/>
      <c r="J32" s="5"/>
      <c r="K32" s="6"/>
      <c r="L32" s="6"/>
      <c r="M32" s="6"/>
      <c r="N32" s="4"/>
      <c r="O32" s="4"/>
      <c r="P32" s="4"/>
    </row>
    <row r="33" spans="1:16" ht="30" customHeight="1">
      <c r="A33" s="18" t="s">
        <v>23</v>
      </c>
      <c r="B33" s="31" t="s">
        <v>24</v>
      </c>
      <c r="C33" s="14">
        <v>0</v>
      </c>
      <c r="D33" s="14">
        <v>-446.1</v>
      </c>
      <c r="E33" s="14">
        <f t="shared" si="2"/>
        <v>0</v>
      </c>
      <c r="H33" s="2"/>
      <c r="I33" s="2"/>
      <c r="J33" s="2"/>
      <c r="K33" s="2"/>
      <c r="L33" s="2"/>
      <c r="M33" s="2"/>
      <c r="N33" s="2"/>
      <c r="O33" s="2"/>
      <c r="P33" s="2"/>
    </row>
    <row r="34" spans="1:16" ht="15.75">
      <c r="A34" s="9"/>
      <c r="B34" s="7" t="s">
        <v>19</v>
      </c>
      <c r="C34" s="12">
        <f>C8+C24</f>
        <v>1114251.8</v>
      </c>
      <c r="D34" s="12">
        <f>D8+D24</f>
        <v>195299.69999999998</v>
      </c>
      <c r="E34" s="12">
        <f t="shared" si="2"/>
        <v>17.527429616896288</v>
      </c>
    </row>
    <row r="37" spans="1:16">
      <c r="B37" s="38">
        <v>121885.5</v>
      </c>
      <c r="C37" s="39" t="s">
        <v>35</v>
      </c>
    </row>
  </sheetData>
  <sortState ref="A88:E91">
    <sortCondition ref="A87"/>
  </sortState>
  <mergeCells count="4">
    <mergeCell ref="D1:F1"/>
    <mergeCell ref="A2:F2"/>
    <mergeCell ref="A4:F4"/>
    <mergeCell ref="A5:F5"/>
  </mergeCells>
  <phoneticPr fontId="4" type="noConversion"/>
  <pageMargins left="0.27559055118110237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E4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Vasilkina</dc:creator>
  <cp:lastModifiedBy>Alpatova</cp:lastModifiedBy>
  <cp:lastPrinted>2021-04-26T07:22:42Z</cp:lastPrinted>
  <dcterms:created xsi:type="dcterms:W3CDTF">2008-07-15T09:02:47Z</dcterms:created>
  <dcterms:modified xsi:type="dcterms:W3CDTF">2021-04-26T07:27:29Z</dcterms:modified>
</cp:coreProperties>
</file>